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705" windowWidth="24090" windowHeight="12195"/>
  </bookViews>
  <sheets>
    <sheet name="Лист2" sheetId="2" r:id="rId1"/>
    <sheet name="Лист4" sheetId="4" r:id="rId2"/>
    <sheet name="Лист5" sheetId="5" r:id="rId3"/>
  </sheets>
  <calcPr calcId="145621"/>
</workbook>
</file>

<file path=xl/calcChain.xml><?xml version="1.0" encoding="utf-8"?>
<calcChain xmlns="http://schemas.openxmlformats.org/spreadsheetml/2006/main">
  <c r="K34" i="2" l="1"/>
  <c r="K23" i="2" l="1"/>
  <c r="K25" i="2" s="1"/>
  <c r="D9" i="2" l="1"/>
  <c r="G21" i="2" s="1"/>
  <c r="D8" i="2"/>
  <c r="G20" i="2" s="1"/>
  <c r="D12" i="2"/>
  <c r="D13" i="2"/>
  <c r="B28" i="2" s="1"/>
  <c r="D31" i="2" s="1"/>
  <c r="D14" i="2"/>
  <c r="D15" i="2"/>
  <c r="D16" i="2"/>
  <c r="D11" i="2"/>
  <c r="K27" i="2" l="1"/>
  <c r="D20" i="2"/>
  <c r="E20" i="2"/>
  <c r="F33" i="2"/>
  <c r="B34" i="2"/>
  <c r="B32" i="2"/>
  <c r="H33" i="2"/>
  <c r="F32" i="2"/>
  <c r="B31" i="2"/>
  <c r="H32" i="2"/>
  <c r="G23" i="2"/>
  <c r="K29" i="2"/>
  <c r="G25" i="2"/>
  <c r="D28" i="2"/>
  <c r="D34" i="2"/>
  <c r="G24" i="2"/>
  <c r="H25" i="2"/>
  <c r="F37" i="2" l="1"/>
  <c r="I22" i="2"/>
  <c r="J30" i="2"/>
  <c r="K18" i="2"/>
  <c r="F38" i="2"/>
  <c r="I25" i="2"/>
  <c r="J31" i="2"/>
  <c r="D23" i="2"/>
  <c r="D29" i="2"/>
  <c r="K19" i="2"/>
  <c r="B21" i="2"/>
  <c r="B20" i="2"/>
  <c r="B33" i="2"/>
  <c r="B29" i="2"/>
  <c r="D32" i="2"/>
  <c r="E23" i="2"/>
  <c r="B23" i="2"/>
  <c r="B26" i="2"/>
</calcChain>
</file>

<file path=xl/sharedStrings.xml><?xml version="1.0" encoding="utf-8"?>
<sst xmlns="http://schemas.openxmlformats.org/spreadsheetml/2006/main" count="46" uniqueCount="41">
  <si>
    <t>№</t>
  </si>
  <si>
    <t>Наименование показателя</t>
  </si>
  <si>
    <t>Конкурсы</t>
  </si>
  <si>
    <t>Запросы котировок</t>
  </si>
  <si>
    <t>Запросы предложений</t>
  </si>
  <si>
    <t>открытые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</si>
  <si>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</si>
  <si>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</si>
  <si>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</si>
  <si>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</si>
  <si>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</si>
  <si>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</si>
  <si>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</si>
  <si>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</si>
  <si>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</si>
  <si>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</si>
  <si>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</si>
  <si>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</si>
  <si>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</si>
  <si>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</si>
  <si>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</si>
  <si>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</si>
  <si>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</si>
  <si>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</si>
  <si>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</si>
  <si>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</si>
  <si>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 xml:space="preserve"> Информация об осуществлении государственными заказчиками конкурентных закупок за 1 полугодие 2020 года </t>
  </si>
  <si>
    <t>Аукционы</t>
  </si>
  <si>
    <t>руб.</t>
  </si>
  <si>
    <t xml:space="preserve">Всего объявлено процедур закупок, в том числе: </t>
  </si>
  <si>
    <t>аук</t>
  </si>
  <si>
    <t>кон</t>
  </si>
  <si>
    <t>кот</t>
  </si>
  <si>
    <t>В том числе завершенных процедур:</t>
  </si>
  <si>
    <t>часть 1</t>
  </si>
  <si>
    <t>все деньги в 1 полугодии 20</t>
  </si>
  <si>
    <t>все конкурентн суммы</t>
  </si>
  <si>
    <t>объявлено</t>
  </si>
  <si>
    <t xml:space="preserve">НМЦК  состоявшихся </t>
  </si>
  <si>
    <t>конкурент в 2020</t>
  </si>
  <si>
    <t>конкур 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</si>
</sst>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Arial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5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2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0" fillId="0" borderId="0" xfId="0" applyNumberFormat="1" applyFont="1" applyBorder="1"/>
    <xf numFmtId="3" fontId="11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3" fontId="15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13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65" fontId="14" fillId="0" borderId="0" xfId="0" applyNumberFormat="1" applyFont="1" applyFill="1" applyAlignment="1">
      <alignment horizontal="right" wrapText="1"/>
    </xf>
    <xf numFmtId="166" fontId="14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view="pageBreakPreview" topLeftCell="C13" zoomScaleNormal="80" zoomScaleSheetLayoutView="100" workbookViewId="0">
      <selection activeCell="C19" sqref="A19:XFD38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3.42578125" style="7" customWidth="1"/>
    <col min="5" max="5" width="16" customWidth="1"/>
    <col min="6" max="6" width="14.42578125" customWidth="1"/>
    <col min="7" max="7" width="16.140625" customWidth="1"/>
    <col min="8" max="8" width="14.28515625" customWidth="1"/>
    <col min="9" max="9" width="17" customWidth="1"/>
    <col min="10" max="10" width="0.7109375" customWidth="1"/>
    <col min="11" max="11" width="0.42578125" customWidth="1"/>
    <col min="12" max="12" width="23" hidden="1" customWidth="1"/>
  </cols>
  <sheetData>
    <row r="1" spans="1:12" x14ac:dyDescent="0.25">
      <c r="D1"/>
      <c r="G1" s="46" t="s">
        <v>19</v>
      </c>
      <c r="H1" s="46"/>
      <c r="I1" s="46"/>
    </row>
    <row r="2" spans="1:12" ht="24" customHeight="1" x14ac:dyDescent="0.25">
      <c r="A2" s="48" t="s">
        <v>26</v>
      </c>
      <c r="B2" s="48"/>
      <c r="C2" s="48"/>
      <c r="D2" s="48"/>
      <c r="E2" s="48"/>
      <c r="F2" s="48"/>
      <c r="G2" s="48"/>
      <c r="H2" s="48"/>
      <c r="I2" s="48"/>
    </row>
    <row r="3" spans="1:12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12" ht="27.6" customHeight="1" x14ac:dyDescent="0.25">
      <c r="A4" s="49" t="s">
        <v>0</v>
      </c>
      <c r="B4" s="51" t="s">
        <v>1</v>
      </c>
      <c r="C4" s="51" t="s">
        <v>24</v>
      </c>
      <c r="D4" s="54" t="s">
        <v>25</v>
      </c>
      <c r="E4" s="57" t="s">
        <v>2</v>
      </c>
      <c r="F4" s="58"/>
      <c r="G4" s="59" t="s">
        <v>27</v>
      </c>
      <c r="H4" s="59" t="s">
        <v>3</v>
      </c>
      <c r="I4" s="60" t="s">
        <v>4</v>
      </c>
    </row>
    <row r="5" spans="1:12" ht="15" customHeight="1" x14ac:dyDescent="0.25">
      <c r="A5" s="49"/>
      <c r="B5" s="52"/>
      <c r="C5" s="52"/>
      <c r="D5" s="55"/>
      <c r="E5" s="61" t="s">
        <v>5</v>
      </c>
      <c r="F5" s="61" t="s">
        <v>22</v>
      </c>
      <c r="G5" s="59"/>
      <c r="H5" s="59"/>
      <c r="I5" s="60"/>
    </row>
    <row r="6" spans="1:12" ht="25.5" customHeight="1" thickBot="1" x14ac:dyDescent="0.3">
      <c r="A6" s="50"/>
      <c r="B6" s="53"/>
      <c r="C6" s="53"/>
      <c r="D6" s="56"/>
      <c r="E6" s="62"/>
      <c r="F6" s="62"/>
      <c r="G6" s="59"/>
      <c r="H6" s="59"/>
      <c r="I6" s="60"/>
    </row>
    <row r="7" spans="1:12" ht="15.75" thickBot="1" x14ac:dyDescent="0.3">
      <c r="A7" s="22">
        <v>1</v>
      </c>
      <c r="B7" s="5">
        <v>2</v>
      </c>
      <c r="C7" s="23">
        <v>3</v>
      </c>
      <c r="D7" s="24">
        <v>4</v>
      </c>
      <c r="E7" s="21">
        <v>5</v>
      </c>
      <c r="F7" s="21">
        <v>6</v>
      </c>
      <c r="G7" s="9">
        <v>8</v>
      </c>
      <c r="H7" s="19">
        <v>9</v>
      </c>
      <c r="I7" s="19">
        <v>10</v>
      </c>
    </row>
    <row r="8" spans="1:12" ht="31.5" customHeight="1" x14ac:dyDescent="0.25">
      <c r="A8" s="4">
        <v>1</v>
      </c>
      <c r="B8" s="10" t="s">
        <v>29</v>
      </c>
      <c r="C8" s="2" t="s">
        <v>6</v>
      </c>
      <c r="D8" s="4">
        <f>E8+F8+G8+H8+I8</f>
        <v>6130</v>
      </c>
      <c r="E8" s="8">
        <v>149</v>
      </c>
      <c r="F8" s="8">
        <v>24</v>
      </c>
      <c r="G8" s="8">
        <v>5778</v>
      </c>
      <c r="H8" s="8">
        <v>177</v>
      </c>
      <c r="I8" s="8">
        <v>2</v>
      </c>
      <c r="J8" s="20"/>
      <c r="K8" s="16"/>
    </row>
    <row r="9" spans="1:12" ht="43.5" customHeight="1" x14ac:dyDescent="0.25">
      <c r="A9" s="6" t="s">
        <v>7</v>
      </c>
      <c r="B9" s="11" t="s">
        <v>20</v>
      </c>
      <c r="C9" s="2" t="s">
        <v>28</v>
      </c>
      <c r="D9" s="2">
        <f>E9+F9+G9+H9+I9</f>
        <v>20332922262.119999</v>
      </c>
      <c r="E9" s="14">
        <v>1361283734.5699999</v>
      </c>
      <c r="F9" s="14">
        <v>696355768.54999995</v>
      </c>
      <c r="G9" s="14">
        <v>18097933764.91</v>
      </c>
      <c r="H9" s="14">
        <v>37065250.039999999</v>
      </c>
      <c r="I9" s="14">
        <v>140283744.05000001</v>
      </c>
      <c r="J9" s="26"/>
      <c r="K9" s="17"/>
      <c r="L9" s="26"/>
    </row>
    <row r="10" spans="1:12" ht="25.5" customHeight="1" x14ac:dyDescent="0.25">
      <c r="A10" s="63" t="s">
        <v>33</v>
      </c>
      <c r="B10" s="64"/>
      <c r="C10" s="64"/>
      <c r="D10" s="64"/>
      <c r="E10" s="64"/>
      <c r="F10" s="64"/>
      <c r="G10" s="64"/>
      <c r="H10" s="64"/>
      <c r="I10" s="65"/>
      <c r="J10" s="26"/>
      <c r="K10" s="17"/>
      <c r="L10" s="26"/>
    </row>
    <row r="11" spans="1:12" ht="21" x14ac:dyDescent="0.25">
      <c r="A11" s="3" t="s">
        <v>8</v>
      </c>
      <c r="B11" s="12" t="s">
        <v>21</v>
      </c>
      <c r="C11" s="2" t="s">
        <v>6</v>
      </c>
      <c r="D11" s="4">
        <f>E11+F11+G11+H11+I11</f>
        <v>3057</v>
      </c>
      <c r="E11" s="2">
        <v>110</v>
      </c>
      <c r="F11" s="2">
        <v>14</v>
      </c>
      <c r="G11" s="2">
        <v>2808</v>
      </c>
      <c r="H11" s="2">
        <v>123</v>
      </c>
      <c r="I11" s="8">
        <v>2</v>
      </c>
      <c r="J11" s="17"/>
      <c r="K11" s="16"/>
      <c r="L11" s="31"/>
    </row>
    <row r="12" spans="1:12" ht="33.75" x14ac:dyDescent="0.3">
      <c r="A12" s="6" t="s">
        <v>9</v>
      </c>
      <c r="B12" s="13" t="s">
        <v>10</v>
      </c>
      <c r="C12" s="2" t="s">
        <v>28</v>
      </c>
      <c r="D12" s="2">
        <f t="shared" ref="D12:D16" si="0">E12+F12+G12+H12+I12</f>
        <v>8229815814.9500008</v>
      </c>
      <c r="E12" s="14">
        <v>775539312.41999996</v>
      </c>
      <c r="F12" s="14">
        <v>472089357.98000002</v>
      </c>
      <c r="G12" s="14">
        <v>6814808740.8699999</v>
      </c>
      <c r="H12" s="14">
        <v>27094659.629999999</v>
      </c>
      <c r="I12" s="14">
        <v>140283744.05000001</v>
      </c>
      <c r="J12" s="27"/>
      <c r="K12" s="17"/>
      <c r="L12" s="15"/>
    </row>
    <row r="13" spans="1:12" ht="68.25" customHeight="1" x14ac:dyDescent="0.3">
      <c r="A13" s="3" t="s">
        <v>11</v>
      </c>
      <c r="B13" s="12" t="s">
        <v>18</v>
      </c>
      <c r="C13" s="2" t="s">
        <v>15</v>
      </c>
      <c r="D13" s="4">
        <f t="shared" si="0"/>
        <v>577</v>
      </c>
      <c r="E13" s="2">
        <v>1</v>
      </c>
      <c r="F13" s="2">
        <v>1</v>
      </c>
      <c r="G13" s="2">
        <v>567</v>
      </c>
      <c r="H13" s="2">
        <v>8</v>
      </c>
      <c r="I13" s="2">
        <v>0</v>
      </c>
      <c r="J13" s="28"/>
      <c r="K13" s="17"/>
    </row>
    <row r="14" spans="1:12" ht="48.75" customHeight="1" x14ac:dyDescent="0.25">
      <c r="A14" s="6" t="s">
        <v>16</v>
      </c>
      <c r="B14" s="13" t="s">
        <v>12</v>
      </c>
      <c r="C14" s="2" t="s">
        <v>28</v>
      </c>
      <c r="D14" s="2">
        <f t="shared" si="0"/>
        <v>1121080050.9400001</v>
      </c>
      <c r="E14" s="14">
        <v>1999500</v>
      </c>
      <c r="F14" s="14">
        <v>703806</v>
      </c>
      <c r="G14" s="14">
        <v>1117667550.9400001</v>
      </c>
      <c r="H14" s="14">
        <v>709194</v>
      </c>
      <c r="I14" s="14">
        <v>0</v>
      </c>
      <c r="J14" s="26"/>
      <c r="K14" s="17"/>
    </row>
    <row r="15" spans="1:12" ht="39" customHeight="1" x14ac:dyDescent="0.25">
      <c r="A15" s="3">
        <v>4</v>
      </c>
      <c r="B15" s="12" t="s">
        <v>13</v>
      </c>
      <c r="C15" s="2" t="s">
        <v>6</v>
      </c>
      <c r="D15" s="2">
        <f t="shared" si="0"/>
        <v>2372</v>
      </c>
      <c r="E15" s="2">
        <v>28</v>
      </c>
      <c r="F15" s="2">
        <v>5</v>
      </c>
      <c r="G15" s="2">
        <v>2297</v>
      </c>
      <c r="H15" s="2">
        <v>42</v>
      </c>
      <c r="I15" s="2">
        <v>0</v>
      </c>
      <c r="J15" s="29"/>
      <c r="K15" s="30"/>
    </row>
    <row r="16" spans="1:12" ht="45" x14ac:dyDescent="0.25">
      <c r="A16" s="6" t="s">
        <v>17</v>
      </c>
      <c r="B16" s="13" t="s">
        <v>14</v>
      </c>
      <c r="C16" s="2" t="s">
        <v>28</v>
      </c>
      <c r="D16" s="2">
        <f t="shared" si="0"/>
        <v>9789773566.6700001</v>
      </c>
      <c r="E16" s="14">
        <v>514890436.31</v>
      </c>
      <c r="F16" s="14">
        <v>221157805.12</v>
      </c>
      <c r="G16" s="14">
        <v>9045285870.4899998</v>
      </c>
      <c r="H16" s="14">
        <v>8439454.75</v>
      </c>
      <c r="I16" s="14">
        <v>0</v>
      </c>
      <c r="J16" s="15"/>
      <c r="K16" s="15"/>
    </row>
    <row r="17" spans="1:13" x14ac:dyDescent="0.25">
      <c r="A17" s="25"/>
      <c r="B17" s="47" t="s">
        <v>23</v>
      </c>
      <c r="C17" s="47"/>
      <c r="D17" s="47"/>
      <c r="E17" s="47"/>
      <c r="F17" s="47"/>
      <c r="G17" s="47"/>
      <c r="H17" s="47"/>
      <c r="I17" s="47"/>
    </row>
    <row r="18" spans="1:13" x14ac:dyDescent="0.25">
      <c r="D18"/>
      <c r="J18" s="15"/>
      <c r="K18">
        <f>D15/E20*100</f>
        <v>39.493839493839495</v>
      </c>
    </row>
    <row r="19" spans="1:13" hidden="1" x14ac:dyDescent="0.25">
      <c r="D19" s="1"/>
      <c r="J19" s="15"/>
      <c r="K19" s="15">
        <f>D16/D20*100</f>
        <v>51.146453373342915</v>
      </c>
    </row>
    <row r="20" spans="1:13" ht="30" hidden="1" x14ac:dyDescent="0.25">
      <c r="B20">
        <f>D11/E20</f>
        <v>0.50899100899100902</v>
      </c>
      <c r="C20" s="36" t="s">
        <v>37</v>
      </c>
      <c r="D20" s="37">
        <f>D12+D14+D16</f>
        <v>19140669432.560001</v>
      </c>
      <c r="E20" s="38">
        <f>D11+D13+D15</f>
        <v>6006</v>
      </c>
      <c r="F20" s="36" t="s">
        <v>30</v>
      </c>
      <c r="G20" s="36">
        <f>G8/D8</f>
        <v>0.94257748776508976</v>
      </c>
      <c r="H20" s="36"/>
      <c r="I20" s="36"/>
      <c r="J20" s="33"/>
      <c r="K20" s="39">
        <v>19140669432.560001</v>
      </c>
      <c r="L20" s="36" t="s">
        <v>39</v>
      </c>
      <c r="M20" s="36"/>
    </row>
    <row r="21" spans="1:13" ht="15.75" hidden="1" x14ac:dyDescent="0.25">
      <c r="B21" s="15">
        <f>D12/D20</f>
        <v>0.42996488936538152</v>
      </c>
      <c r="C21" s="36"/>
      <c r="D21" s="40">
        <v>1192252829.5599999</v>
      </c>
      <c r="E21" s="41">
        <v>124</v>
      </c>
      <c r="F21" s="36"/>
      <c r="G21" s="40">
        <f>G9/D9*100</f>
        <v>89.00803107198341</v>
      </c>
      <c r="H21" s="36"/>
      <c r="I21" s="36">
        <v>3996</v>
      </c>
      <c r="J21" s="33"/>
      <c r="K21" s="35">
        <v>880914803.60000002</v>
      </c>
      <c r="L21" s="36">
        <v>4.5</v>
      </c>
      <c r="M21" s="36"/>
    </row>
    <row r="22" spans="1:13" ht="15.75" hidden="1" x14ac:dyDescent="0.25">
      <c r="C22" s="36"/>
      <c r="D22" s="36"/>
      <c r="E22" s="41"/>
      <c r="F22" s="36"/>
      <c r="G22" s="36"/>
      <c r="H22" s="36"/>
      <c r="I22" s="36">
        <f>I21/E20*100</f>
        <v>66.533466533466537</v>
      </c>
      <c r="J22" s="34"/>
      <c r="K22" s="35">
        <v>5641450366.2200003</v>
      </c>
      <c r="L22" s="36" t="s">
        <v>34</v>
      </c>
      <c r="M22" s="36"/>
    </row>
    <row r="23" spans="1:13" ht="60" hidden="1" x14ac:dyDescent="0.25">
      <c r="B23" s="18">
        <f>(D13+D15)/E20</f>
        <v>0.49100899100899104</v>
      </c>
      <c r="C23" s="36" t="s">
        <v>36</v>
      </c>
      <c r="D23" s="40">
        <f>D20+D21</f>
        <v>20332922262.120003</v>
      </c>
      <c r="E23" s="41">
        <f>E20+E21</f>
        <v>6130</v>
      </c>
      <c r="F23" s="36" t="s">
        <v>31</v>
      </c>
      <c r="G23" s="36">
        <f>(E8+F8)/D8*100</f>
        <v>2.8221859706362156</v>
      </c>
      <c r="H23" s="36"/>
      <c r="I23" s="36"/>
      <c r="J23" s="34"/>
      <c r="K23" s="35">
        <f>SUM(K20:K22)</f>
        <v>25663034602.380001</v>
      </c>
      <c r="L23" s="36" t="s">
        <v>35</v>
      </c>
      <c r="M23" s="36"/>
    </row>
    <row r="24" spans="1:13" hidden="1" x14ac:dyDescent="0.25">
      <c r="C24" s="36"/>
      <c r="D24" s="36"/>
      <c r="E24" s="36"/>
      <c r="F24" s="36"/>
      <c r="G24" s="36">
        <f>(E9+F9)/D9*100</f>
        <v>10.119743126905858</v>
      </c>
      <c r="H24" s="36"/>
      <c r="I24" s="36">
        <v>4169505637.1799998</v>
      </c>
      <c r="J24" s="36"/>
      <c r="K24" s="36"/>
      <c r="L24" s="36"/>
      <c r="M24" s="36"/>
    </row>
    <row r="25" spans="1:13" hidden="1" x14ac:dyDescent="0.25">
      <c r="C25" s="36"/>
      <c r="D25" s="36"/>
      <c r="E25" s="36"/>
      <c r="F25" s="36" t="s">
        <v>32</v>
      </c>
      <c r="G25" s="36">
        <f>H8/D8*100</f>
        <v>2.8874388254486134</v>
      </c>
      <c r="H25" s="42">
        <f>(H9+I9)/D9*100</f>
        <v>0.87222580111073933</v>
      </c>
      <c r="I25" s="40">
        <f>I24/D20*100</f>
        <v>21.783489087833548</v>
      </c>
      <c r="J25" s="36"/>
      <c r="K25" s="36">
        <f>K20/K23*100</f>
        <v>74.58459114100593</v>
      </c>
      <c r="L25" s="36"/>
      <c r="M25" s="36"/>
    </row>
    <row r="26" spans="1:13" hidden="1" x14ac:dyDescent="0.25">
      <c r="B26">
        <f>D11/E20*100</f>
        <v>50.899100899100901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idden="1" x14ac:dyDescent="0.25">
      <c r="C27" s="36"/>
      <c r="D27" s="36"/>
      <c r="E27" s="36"/>
      <c r="F27" s="36"/>
      <c r="G27" s="36"/>
      <c r="H27" s="36"/>
      <c r="I27" s="36"/>
      <c r="J27" s="36"/>
      <c r="K27" s="40">
        <f>D12/K23*100</f>
        <v>32.06875547830483</v>
      </c>
      <c r="L27" s="36" t="s">
        <v>38</v>
      </c>
      <c r="M27" s="36"/>
    </row>
    <row r="28" spans="1:13" hidden="1" x14ac:dyDescent="0.25">
      <c r="B28" s="1">
        <f>D13+D15</f>
        <v>2949</v>
      </c>
      <c r="C28" s="36"/>
      <c r="D28" s="43">
        <f>D14+D16</f>
        <v>10910853617.610001</v>
      </c>
      <c r="E28" s="36"/>
      <c r="F28" s="36"/>
      <c r="G28" s="36"/>
      <c r="H28" s="36"/>
      <c r="I28" s="36"/>
      <c r="J28" s="36"/>
      <c r="K28" s="36"/>
      <c r="L28" s="36"/>
      <c r="M28" s="36"/>
    </row>
    <row r="29" spans="1:13" hidden="1" x14ac:dyDescent="0.25">
      <c r="B29">
        <f>B28/E20*100</f>
        <v>49.100899100899106</v>
      </c>
      <c r="C29" s="36"/>
      <c r="D29" s="40">
        <f>D28/D20*100</f>
        <v>57.00351106346185</v>
      </c>
      <c r="E29" s="36"/>
      <c r="F29" s="36"/>
      <c r="G29" s="36"/>
      <c r="H29" s="36"/>
      <c r="I29" s="36"/>
      <c r="J29" s="36"/>
      <c r="K29" s="36">
        <f>G8/D8*100</f>
        <v>94.257748776508976</v>
      </c>
      <c r="L29" s="36"/>
      <c r="M29" s="36"/>
    </row>
    <row r="30" spans="1:13" hidden="1" x14ac:dyDescent="0.25">
      <c r="C30" s="36"/>
      <c r="D30" s="36"/>
      <c r="E30" s="44">
        <v>5950662059.1300001</v>
      </c>
      <c r="F30" s="45">
        <v>1809</v>
      </c>
      <c r="G30" s="44">
        <v>2006568429.6199999</v>
      </c>
      <c r="H30" s="45">
        <v>156</v>
      </c>
      <c r="I30" s="36">
        <v>85</v>
      </c>
      <c r="J30" s="36">
        <f>I30/E20*100</f>
        <v>1.4152514152514153</v>
      </c>
      <c r="K30" s="36"/>
      <c r="L30" s="36"/>
      <c r="M30" s="36"/>
    </row>
    <row r="31" spans="1:13" hidden="1" x14ac:dyDescent="0.25">
      <c r="B31">
        <f>D15/B28*100</f>
        <v>80.434045439131907</v>
      </c>
      <c r="C31" s="36"/>
      <c r="D31" s="36">
        <f>D13/B28*100</f>
        <v>19.565954560868089</v>
      </c>
      <c r="E31" s="36"/>
      <c r="F31" s="36"/>
      <c r="G31" s="36"/>
      <c r="H31" s="36"/>
      <c r="I31" s="36">
        <v>5975652367.6000004</v>
      </c>
      <c r="J31" s="40">
        <f>I31/D20*100</f>
        <v>31.219662345951587</v>
      </c>
      <c r="K31" s="36"/>
      <c r="L31" s="36"/>
      <c r="M31" s="36"/>
    </row>
    <row r="32" spans="1:13" hidden="1" x14ac:dyDescent="0.25">
      <c r="B32">
        <f>D16/D28*100</f>
        <v>89.725093102426115</v>
      </c>
      <c r="C32" s="36"/>
      <c r="D32" s="36">
        <f>D13/E20*100</f>
        <v>9.6070596070596057</v>
      </c>
      <c r="E32" s="36"/>
      <c r="F32" s="36">
        <f>F30/D15*100</f>
        <v>76.264755480607079</v>
      </c>
      <c r="G32" s="36"/>
      <c r="H32" s="36">
        <f>H30/D15*100</f>
        <v>6.5767284991568298</v>
      </c>
      <c r="I32" s="36"/>
      <c r="J32" s="36"/>
      <c r="K32" s="36">
        <v>14424008348.93</v>
      </c>
      <c r="L32" s="36" t="s">
        <v>40</v>
      </c>
      <c r="M32" s="36"/>
    </row>
    <row r="33" spans="2:13" hidden="1" x14ac:dyDescent="0.25">
      <c r="B33">
        <f>D15/E20*100</f>
        <v>39.493839493839495</v>
      </c>
      <c r="C33" s="36"/>
      <c r="D33" s="36"/>
      <c r="E33" s="36"/>
      <c r="F33" s="36">
        <f>E30/D16*100</f>
        <v>60.784470841996431</v>
      </c>
      <c r="G33" s="36"/>
      <c r="H33" s="36">
        <f>G30/D16*100</f>
        <v>20.496576513797098</v>
      </c>
      <c r="I33" s="36"/>
      <c r="J33" s="36"/>
      <c r="K33" s="36"/>
      <c r="L33" s="36"/>
      <c r="M33" s="36"/>
    </row>
    <row r="34" spans="2:13" hidden="1" x14ac:dyDescent="0.25">
      <c r="B34" s="15">
        <f>D16/D20*100</f>
        <v>51.146453373342915</v>
      </c>
      <c r="D34" s="32">
        <f>D14/D20*100</f>
        <v>5.8570576901189355</v>
      </c>
      <c r="K34" s="15">
        <f>K20/K32*100</f>
        <v>132.70007177983845</v>
      </c>
    </row>
    <row r="35" spans="2:13" hidden="1" x14ac:dyDescent="0.25">
      <c r="D35"/>
    </row>
    <row r="36" spans="2:13" hidden="1" x14ac:dyDescent="0.25">
      <c r="D36"/>
    </row>
    <row r="37" spans="2:13" hidden="1" x14ac:dyDescent="0.25">
      <c r="D37"/>
      <c r="E37">
        <v>6655</v>
      </c>
      <c r="F37">
        <f>E20/E37*100</f>
        <v>90.24793388429751</v>
      </c>
    </row>
    <row r="38" spans="2:13" hidden="1" x14ac:dyDescent="0.25">
      <c r="D38"/>
      <c r="E38">
        <v>14424008348.93</v>
      </c>
      <c r="F38" s="15">
        <f>D20/E38*100</f>
        <v>132.70007177983845</v>
      </c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/>
    </row>
    <row r="44" spans="2:13" x14ac:dyDescent="0.25">
      <c r="D44"/>
    </row>
    <row r="45" spans="2:13" x14ac:dyDescent="0.25">
      <c r="D45"/>
    </row>
    <row r="46" spans="2:13" x14ac:dyDescent="0.25">
      <c r="D46"/>
    </row>
    <row r="47" spans="2:13" x14ac:dyDescent="0.25">
      <c r="D47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2022-10-05T09:12:53Z</dcterms:modified>
</cp:coreProperties>
</file>